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070" windowWidth="14535" windowHeight="918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72" i="1" l="1"/>
  <c r="R72" i="1"/>
  <c r="S63" i="1" l="1"/>
  <c r="R63" i="1"/>
  <c r="T74" i="1" l="1"/>
  <c r="T75" i="1"/>
  <c r="T76" i="1"/>
  <c r="T77" i="1"/>
  <c r="N77" i="1"/>
  <c r="Q77" i="1"/>
  <c r="K77" i="1"/>
  <c r="S45" i="1" l="1"/>
  <c r="R45" i="1"/>
  <c r="S43" i="1"/>
  <c r="R43" i="1"/>
  <c r="S71" i="1"/>
  <c r="R71" i="1"/>
  <c r="S65" i="1"/>
  <c r="R65" i="1"/>
  <c r="S61" i="1"/>
  <c r="R61" i="1"/>
  <c r="S58" i="1"/>
  <c r="R58" i="1"/>
  <c r="S54" i="1"/>
  <c r="R54" i="1"/>
  <c r="S73" i="1" l="1"/>
  <c r="R73" i="1"/>
  <c r="S69" i="1"/>
  <c r="R69" i="1"/>
  <c r="S60" i="1"/>
  <c r="R60" i="1"/>
  <c r="S59" i="1"/>
  <c r="R59" i="1"/>
  <c r="Q76" i="1"/>
  <c r="N76" i="1"/>
  <c r="K76" i="1"/>
  <c r="S68" i="1" l="1"/>
  <c r="R68" i="1"/>
  <c r="S56" i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<sst xmlns="http://schemas.openxmlformats.org/spreadsheetml/2006/main" count="330" uniqueCount="115">
  <si>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</si>
  <si>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</si>
  <si>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</si>
  <si>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</si>
  <si>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</si>
  <si>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</si>
  <si>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</si>
  <si>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</si>
  <si>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</si>
  <si>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</si>
  <si>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</si>
  <si>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</si>
  <si>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</si>
  <si>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</si>
  <si>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</si>
  <si>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</si>
  <si>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</si>
  <si>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</si>
  <si>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</si>
  <si>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</si>
  <si>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</si>
  <si>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</si>
  <si>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</si>
  <si>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</si>
  <si>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</si>
  <si>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</si>
  <si>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</si>
  <si>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</si>
  <si>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</si>
  <si>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</si>
  <si>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</si>
  <si>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</si>
  <si>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</si>
  <si>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</si>
  <si>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</si>
  <si>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</si>
  <si>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</si>
  <si>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</si>
  <si>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</si>
  <si>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</si>
  <si>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</si>
  <si>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</si>
  <si>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</si>
  <si>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</si>
  <si>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</si>
  <si>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</si>
  <si>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</si>
  <si>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</si>
  <si>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</si>
  <si>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</si>
  <si>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</si>
  <si>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</si>
  <si>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</si>
  <si>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</si>
  <si>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</si>
  <si>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</si>
  <si>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</si>
  <si>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</si>
  <si>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</si>
  <si>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</si>
  <si>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</si>
  <si>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</si>
  <si>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</si>
  <si>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</si>
  <si>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</si>
  <si>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</si>
  <si>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</si>
  <si>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</si>
  <si>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</si>
  <si>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</si>
  <si>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</si>
  <si>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</si>
  <si>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</si>
  <si>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</si>
  <si>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</si>
  <si>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</si>
  <si>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</si>
  <si>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</si>
  <si>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</si>
  <si>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</si>
  <si>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</si>
  <si>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</si>
  <si>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</si>
  <si>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</si>
  <si>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</si>
  <si>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</si>
  <si>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</si>
  <si>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</si>
  <si>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</si>
  <si>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</si>
  <si>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</si>
  <si>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</si>
  <si>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</si>
  <si>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</si>
  <si>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</si>
  <si>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</si>
  <si>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</si>
  <si>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</si>
  <si>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</si>
  <si>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</si>
  <si>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</si>
  <si>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</si>
  <si>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</si>
  <si>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</si>
  <si>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</si>
  <si>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</si>
  <si>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</si>
  <si>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</si>
  <si>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</si>
  <si>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</si>
  <si>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</si>
  <si>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</si>
  <si>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 xml:space="preserve">73. Výstavba a modernizace přestupních terminálů II </t>
  </si>
  <si>
    <t>Rozvoj infrastruktury polyfunkčních komunitních center</t>
  </si>
  <si>
    <t>Stav alokace výzev IROP k 18.5.2017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</si>
</sst>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T1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3.42578125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0</v>
      </c>
      <c r="B2" s="93" t="s">
        <v>1</v>
      </c>
      <c r="C2" s="93" t="s">
        <v>27</v>
      </c>
      <c r="D2" s="93" t="s">
        <v>36</v>
      </c>
      <c r="E2" s="104" t="s">
        <v>67</v>
      </c>
      <c r="F2" s="93" t="s">
        <v>79</v>
      </c>
      <c r="G2" s="93" t="s">
        <v>30</v>
      </c>
      <c r="H2" s="93" t="s">
        <v>26</v>
      </c>
      <c r="I2" s="106" t="s">
        <v>33</v>
      </c>
      <c r="J2" s="106"/>
      <c r="K2" s="106"/>
      <c r="L2" s="107" t="s">
        <v>74</v>
      </c>
      <c r="M2" s="107"/>
      <c r="N2" s="107"/>
      <c r="O2" s="93" t="s">
        <v>75</v>
      </c>
      <c r="P2" s="93"/>
      <c r="Q2" s="93"/>
      <c r="R2" s="94" t="s">
        <v>72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9228201885.0999985</v>
      </c>
      <c r="K4" s="63">
        <f t="shared" ref="K4:K35" si="0">J4/F4</f>
        <v>0.88769477641674543</v>
      </c>
      <c r="L4" s="61">
        <v>31</v>
      </c>
      <c r="M4" s="62">
        <v>2490839541.4299998</v>
      </c>
      <c r="N4" s="63">
        <f t="shared" ref="N4:N35" si="1">M4/F4</f>
        <v>0.23960304264580276</v>
      </c>
      <c r="O4" s="64">
        <v>92</v>
      </c>
      <c r="P4" s="65">
        <v>4548747879.789999</v>
      </c>
      <c r="Q4" s="44">
        <f t="shared" ref="Q4:Q35" si="2">P4/F4</f>
        <v>0.43756083605474488</v>
      </c>
      <c r="R4" s="78">
        <f>I4-L4-O4</f>
        <v>31</v>
      </c>
      <c r="S4" s="65">
        <f>J4-M4-P4</f>
        <v>2188614463.8799992</v>
      </c>
      <c r="T4" s="39">
        <f t="shared" ref="T4:T35" si="3">IF(J4=0,"",S4/J4)</f>
        <v>0.23716586298504921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35938918.93</v>
      </c>
      <c r="K5" s="37">
        <f t="shared" si="0"/>
        <v>6.711282713352007E-2</v>
      </c>
      <c r="L5" s="24">
        <v>8</v>
      </c>
      <c r="M5" s="55">
        <v>10519260</v>
      </c>
      <c r="N5" s="63">
        <f t="shared" si="1"/>
        <v>1.9643809523809525E-2</v>
      </c>
      <c r="O5" s="40">
        <v>26</v>
      </c>
      <c r="P5" s="58">
        <v>24997973.93</v>
      </c>
      <c r="Q5" s="44">
        <f t="shared" si="2"/>
        <v>4.6681557292250229E-2</v>
      </c>
      <c r="R5" s="78">
        <f t="shared" ref="R5:R43" si="4">I5-L5-O5</f>
        <v>1</v>
      </c>
      <c r="S5" s="65">
        <f t="shared" ref="S5:S43" si="5">J5-M5-P5</f>
        <v>421685</v>
      </c>
      <c r="T5" s="39">
        <f t="shared" si="3"/>
        <v>1.1733380206047283E-2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1</v>
      </c>
      <c r="M6" s="69">
        <v>431970</v>
      </c>
      <c r="N6" s="63">
        <f t="shared" si="1"/>
        <v>2.1607142857142858E-3</v>
      </c>
      <c r="O6" s="40">
        <v>10</v>
      </c>
      <c r="P6" s="58">
        <v>8381145.1799999997</v>
      </c>
      <c r="Q6" s="44">
        <f t="shared" si="2"/>
        <v>4.1922494897959184E-2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42901</v>
      </c>
      <c r="I8" s="24">
        <v>25</v>
      </c>
      <c r="J8" s="69">
        <v>1351459887.1800001</v>
      </c>
      <c r="K8" s="37">
        <f t="shared" si="0"/>
        <v>0.913148572418919</v>
      </c>
      <c r="L8" s="24">
        <v>11</v>
      </c>
      <c r="M8" s="69">
        <v>594280454.23000002</v>
      </c>
      <c r="N8" s="63">
        <f t="shared" si="1"/>
        <v>0.40154084745270274</v>
      </c>
      <c r="O8" s="40">
        <v>12</v>
      </c>
      <c r="P8" s="58">
        <v>621179432.95000005</v>
      </c>
      <c r="Q8" s="44">
        <f t="shared" si="2"/>
        <v>0.41971583307432436</v>
      </c>
      <c r="R8" s="78">
        <f t="shared" si="4"/>
        <v>2</v>
      </c>
      <c r="S8" s="65">
        <f t="shared" si="5"/>
        <v>136000000</v>
      </c>
      <c r="T8" s="39">
        <f t="shared" si="3"/>
        <v>0.10063191759526212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198</v>
      </c>
      <c r="J9" s="55">
        <v>1422604259.3399997</v>
      </c>
      <c r="K9" s="37">
        <f t="shared" si="0"/>
        <v>0.74873908386315768</v>
      </c>
      <c r="L9" s="24">
        <v>12</v>
      </c>
      <c r="M9" s="55">
        <v>75498675.810000002</v>
      </c>
      <c r="N9" s="63">
        <f t="shared" si="1"/>
        <v>3.9736145163157897E-2</v>
      </c>
      <c r="O9" s="40">
        <v>142</v>
      </c>
      <c r="P9" s="58">
        <v>989750274.36999977</v>
      </c>
      <c r="Q9" s="44">
        <f t="shared" si="2"/>
        <v>0.52092119703684203</v>
      </c>
      <c r="R9" s="78">
        <f t="shared" si="4"/>
        <v>44</v>
      </c>
      <c r="S9" s="65">
        <f t="shared" si="5"/>
        <v>357355309.15999997</v>
      </c>
      <c r="T9" s="39">
        <f t="shared" si="3"/>
        <v>0.25119797499115509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105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207607456.61000001</v>
      </c>
      <c r="K10" s="38">
        <f t="shared" si="0"/>
        <v>0.1221220333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141760559.91</v>
      </c>
      <c r="Q10" s="48">
        <f t="shared" si="2"/>
        <v>8.3388564652941172E-2</v>
      </c>
      <c r="R10" s="41">
        <f t="shared" si="4"/>
        <v>1</v>
      </c>
      <c r="S10" s="54">
        <f t="shared" si="5"/>
        <v>65846896.700000018</v>
      </c>
      <c r="T10" s="49">
        <f t="shared" si="3"/>
        <v>0.31717019116368439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27</v>
      </c>
      <c r="J11" s="55">
        <v>1609491109.1699998</v>
      </c>
      <c r="K11" s="37">
        <f t="shared" si="0"/>
        <v>0.42143670441224851</v>
      </c>
      <c r="L11" s="24">
        <v>0</v>
      </c>
      <c r="M11" s="55">
        <v>0</v>
      </c>
      <c r="N11" s="44">
        <f t="shared" si="1"/>
        <v>0</v>
      </c>
      <c r="O11" s="40">
        <v>20</v>
      </c>
      <c r="P11" s="58">
        <v>1474334678.6999996</v>
      </c>
      <c r="Q11" s="44">
        <f t="shared" si="2"/>
        <v>0.38604671044901756</v>
      </c>
      <c r="R11" s="40">
        <f t="shared" si="4"/>
        <v>7</v>
      </c>
      <c r="S11" s="58">
        <f t="shared" si="5"/>
        <v>135156430.47000027</v>
      </c>
      <c r="T11" s="39">
        <f t="shared" si="3"/>
        <v>8.397463626854032E-2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150000000</v>
      </c>
      <c r="G12" s="15">
        <v>42306</v>
      </c>
      <c r="H12" s="30">
        <v>43018</v>
      </c>
      <c r="I12" s="24">
        <v>119</v>
      </c>
      <c r="J12" s="55">
        <v>130935383.8</v>
      </c>
      <c r="K12" s="37">
        <f t="shared" si="0"/>
        <v>0.87290255866666666</v>
      </c>
      <c r="L12" s="24">
        <v>82</v>
      </c>
      <c r="M12" s="55">
        <v>93679582.899999991</v>
      </c>
      <c r="N12" s="44">
        <f t="shared" si="1"/>
        <v>0.62453055266666657</v>
      </c>
      <c r="O12" s="40">
        <v>31</v>
      </c>
      <c r="P12" s="58">
        <v>33715193.899999999</v>
      </c>
      <c r="Q12" s="44">
        <f t="shared" si="2"/>
        <v>0.22476795933333332</v>
      </c>
      <c r="R12" s="40">
        <f t="shared" si="4"/>
        <v>6</v>
      </c>
      <c r="S12" s="58">
        <f t="shared" si="5"/>
        <v>3540607.0000000075</v>
      </c>
      <c r="T12" s="39">
        <f t="shared" si="3"/>
        <v>2.7040872354322357E-2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43061</v>
      </c>
      <c r="I13" s="24">
        <v>6</v>
      </c>
      <c r="J13" s="69">
        <v>167234561.31</v>
      </c>
      <c r="K13" s="37">
        <f t="shared" si="0"/>
        <v>0.13936213442500001</v>
      </c>
      <c r="L13" s="24">
        <v>2</v>
      </c>
      <c r="M13" s="69">
        <v>54278663.120000005</v>
      </c>
      <c r="N13" s="44">
        <f t="shared" si="1"/>
        <v>4.5232219266666672E-2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489265121.23999983</v>
      </c>
      <c r="K14" s="38">
        <f t="shared" si="0"/>
        <v>3.6786851221052621</v>
      </c>
      <c r="L14" s="25">
        <v>1</v>
      </c>
      <c r="M14" s="53">
        <v>4162817.71</v>
      </c>
      <c r="N14" s="48">
        <f t="shared" si="1"/>
        <v>3.1299381278195489E-2</v>
      </c>
      <c r="O14" s="41">
        <v>27</v>
      </c>
      <c r="P14" s="54">
        <v>95212900.5</v>
      </c>
      <c r="Q14" s="48">
        <f t="shared" si="2"/>
        <v>0.71588646992481209</v>
      </c>
      <c r="R14" s="41">
        <f t="shared" si="4"/>
        <v>108</v>
      </c>
      <c r="S14" s="54">
        <f t="shared" si="5"/>
        <v>389889403.02999985</v>
      </c>
      <c r="T14" s="49">
        <f t="shared" si="3"/>
        <v>0.79688779376273366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105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105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696957059.51000023</v>
      </c>
      <c r="T16" s="49">
        <f t="shared" si="3"/>
        <v>0.18776476461429437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105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852808420.2700001</v>
      </c>
      <c r="K17" s="38">
        <f t="shared" si="0"/>
        <v>0.87467530284102579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679513296.40999997</v>
      </c>
      <c r="Q17" s="48">
        <f t="shared" si="2"/>
        <v>0.69693671426666659</v>
      </c>
      <c r="R17" s="41">
        <f t="shared" si="4"/>
        <v>22</v>
      </c>
      <c r="S17" s="54">
        <f t="shared" si="5"/>
        <v>173295123.86000013</v>
      </c>
      <c r="T17" s="49">
        <f t="shared" si="3"/>
        <v>0.20320522140850192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105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2260946971.73</v>
      </c>
      <c r="K18" s="38">
        <f t="shared" si="0"/>
        <v>1.3009692428213759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1553838090.0900002</v>
      </c>
      <c r="Q18" s="48">
        <f t="shared" si="2"/>
        <v>0.89409242622997942</v>
      </c>
      <c r="R18" s="41">
        <f t="shared" si="4"/>
        <v>63</v>
      </c>
      <c r="S18" s="54">
        <f t="shared" si="5"/>
        <v>707108881.63999987</v>
      </c>
      <c r="T18" s="49">
        <f t="shared" si="3"/>
        <v>0.31274898990618261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105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315626065.11000001</v>
      </c>
      <c r="K19" s="37">
        <f t="shared" si="0"/>
        <v>0.23379708526666668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113073492.70000003</v>
      </c>
      <c r="Q19" s="44">
        <f t="shared" si="2"/>
        <v>8.3758142740740768E-2</v>
      </c>
      <c r="R19" s="40">
        <f t="shared" si="4"/>
        <v>120</v>
      </c>
      <c r="S19" s="58">
        <f t="shared" si="5"/>
        <v>202552572.40999997</v>
      </c>
      <c r="T19" s="39">
        <f t="shared" si="3"/>
        <v>0.64174855881882764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105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1052003461.7200004</v>
      </c>
      <c r="Q21" s="48">
        <f t="shared" si="2"/>
        <v>0.98132820443648472</v>
      </c>
      <c r="R21" s="41">
        <f t="shared" si="4"/>
        <v>95</v>
      </c>
      <c r="S21" s="54">
        <f t="shared" si="5"/>
        <v>678312109.59000003</v>
      </c>
      <c r="T21" s="49">
        <f t="shared" si="3"/>
        <v>0.39201641644850849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105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4181418538.4800005</v>
      </c>
      <c r="K22" s="37">
        <f t="shared" si="0"/>
        <v>2.7476523153312491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1600742820.3299999</v>
      </c>
      <c r="Q22" s="44">
        <f t="shared" si="2"/>
        <v>1.0518642599524206</v>
      </c>
      <c r="R22" s="40">
        <f t="shared" si="4"/>
        <v>182</v>
      </c>
      <c r="S22" s="73">
        <f t="shared" si="5"/>
        <v>2580675718.1500006</v>
      </c>
      <c r="T22" s="39">
        <f t="shared" si="3"/>
        <v>0.61717708820607786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105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3423178335.5</v>
      </c>
      <c r="Q23" s="48">
        <f t="shared" si="2"/>
        <v>1.9640323825732551</v>
      </c>
      <c r="R23" s="41">
        <f t="shared" si="4"/>
        <v>2</v>
      </c>
      <c r="S23" s="54">
        <f t="shared" si="5"/>
        <v>186432557</v>
      </c>
      <c r="T23" s="49">
        <f t="shared" si="3"/>
        <v>5.1648934622667224E-2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105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1646050052.3299999</v>
      </c>
      <c r="Q24" s="48">
        <f t="shared" si="2"/>
        <v>0.77827425642080372</v>
      </c>
      <c r="R24" s="41">
        <f t="shared" si="4"/>
        <v>5</v>
      </c>
      <c r="S24" s="54">
        <f t="shared" si="5"/>
        <v>310592693.06999993</v>
      </c>
      <c r="T24" s="49">
        <f t="shared" si="3"/>
        <v>0.15873755891319083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105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43007</v>
      </c>
      <c r="I26" s="26">
        <v>3</v>
      </c>
      <c r="J26" s="69">
        <v>91132854.850000009</v>
      </c>
      <c r="K26" s="37">
        <f t="shared" si="0"/>
        <v>6.8392386378986869E-2</v>
      </c>
      <c r="L26" s="26">
        <v>1</v>
      </c>
      <c r="M26" s="69">
        <v>6331271.0899999999</v>
      </c>
      <c r="N26" s="44">
        <f t="shared" si="1"/>
        <v>4.7514229568480296E-3</v>
      </c>
      <c r="O26" s="40">
        <v>2</v>
      </c>
      <c r="P26" s="58">
        <v>84801583.760000005</v>
      </c>
      <c r="Q26" s="44">
        <f t="shared" si="2"/>
        <v>6.3640963422138846E-2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105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800025196.88999999</v>
      </c>
      <c r="K27" s="38">
        <f t="shared" si="0"/>
        <v>0.73531727655330881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722019867.25999999</v>
      </c>
      <c r="Q27" s="48">
        <f t="shared" si="2"/>
        <v>0.66362120152573534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9.7503591053427027E-2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129443207.38000001</v>
      </c>
      <c r="K28" s="37">
        <f t="shared" si="0"/>
        <v>0.18841806023289667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849535.05000001192</v>
      </c>
      <c r="T28" s="39">
        <f t="shared" si="3"/>
        <v>6.5629944374452492E-3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43007</v>
      </c>
      <c r="I29" s="26">
        <v>10</v>
      </c>
      <c r="J29" s="71">
        <v>754449771.58999991</v>
      </c>
      <c r="K29" s="37">
        <f t="shared" si="0"/>
        <v>0.30970844482348109</v>
      </c>
      <c r="L29" s="26">
        <v>8</v>
      </c>
      <c r="M29" s="71">
        <v>492753884.44</v>
      </c>
      <c r="N29" s="45">
        <f t="shared" si="1"/>
        <v>0.20227991972085385</v>
      </c>
      <c r="O29" s="40">
        <v>2</v>
      </c>
      <c r="P29" s="58">
        <v>261695887.14999998</v>
      </c>
      <c r="Q29" s="45">
        <f t="shared" si="2"/>
        <v>0.10742852510262725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13</v>
      </c>
      <c r="J30" s="71">
        <v>467963949.44</v>
      </c>
      <c r="K30" s="37">
        <f t="shared" si="0"/>
        <v>0.53824079917893553</v>
      </c>
      <c r="L30" s="26">
        <v>5</v>
      </c>
      <c r="M30" s="71">
        <v>292640485.88</v>
      </c>
      <c r="N30" s="45">
        <f t="shared" si="1"/>
        <v>0.33658799824356656</v>
      </c>
      <c r="O30" s="40">
        <v>8</v>
      </c>
      <c r="P30" s="58">
        <v>175323463.56</v>
      </c>
      <c r="Q30" s="45">
        <f t="shared" si="2"/>
        <v>0.20165280093536894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43007</v>
      </c>
      <c r="I31" s="40">
        <v>75</v>
      </c>
      <c r="J31" s="58">
        <v>747305232.36999989</v>
      </c>
      <c r="K31" s="37">
        <f t="shared" si="0"/>
        <v>0.85032185232778945</v>
      </c>
      <c r="L31" s="40">
        <v>33</v>
      </c>
      <c r="M31" s="58">
        <v>311890160.44</v>
      </c>
      <c r="N31" s="45">
        <f t="shared" si="1"/>
        <v>0.35488446682900382</v>
      </c>
      <c r="O31" s="40">
        <v>39</v>
      </c>
      <c r="P31" s="58">
        <v>401951437.62999994</v>
      </c>
      <c r="Q31" s="45">
        <f t="shared" si="2"/>
        <v>0.45736076262628927</v>
      </c>
      <c r="R31" s="40">
        <f t="shared" si="4"/>
        <v>3</v>
      </c>
      <c r="S31" s="58">
        <f t="shared" si="5"/>
        <v>33463634.299999952</v>
      </c>
      <c r="T31" s="39">
        <f t="shared" si="3"/>
        <v>4.4779071322535183E-2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380401335.15999997</v>
      </c>
      <c r="K32" s="38">
        <f t="shared" si="0"/>
        <v>1.239092333263293</v>
      </c>
      <c r="L32" s="25">
        <v>7</v>
      </c>
      <c r="M32" s="72">
        <v>129092156.89999999</v>
      </c>
      <c r="N32" s="67">
        <f t="shared" si="1"/>
        <v>0.42049563740866686</v>
      </c>
      <c r="O32" s="41">
        <v>23</v>
      </c>
      <c r="P32" s="54">
        <v>158370710.54999998</v>
      </c>
      <c r="Q32" s="67">
        <f t="shared" si="2"/>
        <v>0.51586552180061784</v>
      </c>
      <c r="R32" s="41">
        <f t="shared" si="4"/>
        <v>8</v>
      </c>
      <c r="S32" s="54">
        <f t="shared" si="5"/>
        <v>92938467.710000008</v>
      </c>
      <c r="T32" s="49">
        <f t="shared" si="3"/>
        <v>0.24431688093552384</v>
      </c>
    </row>
    <row r="33" spans="1:21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1521169003.0999999</v>
      </c>
      <c r="K33" s="38">
        <f t="shared" si="0"/>
        <v>1.4558990023736911</v>
      </c>
      <c r="L33" s="29">
        <v>35</v>
      </c>
      <c r="M33" s="72">
        <v>581506579.29999995</v>
      </c>
      <c r="N33" s="67">
        <f t="shared" si="1"/>
        <v>0.55655541688746346</v>
      </c>
      <c r="O33" s="41">
        <v>94</v>
      </c>
      <c r="P33" s="54">
        <v>623684470.54999995</v>
      </c>
      <c r="Q33" s="67">
        <f t="shared" si="2"/>
        <v>0.59692354802079561</v>
      </c>
      <c r="R33" s="41">
        <f t="shared" si="4"/>
        <v>18</v>
      </c>
      <c r="S33" s="54">
        <f t="shared" si="5"/>
        <v>315977953.25</v>
      </c>
      <c r="T33" s="49">
        <f t="shared" si="3"/>
        <v>0.20772047853070011</v>
      </c>
    </row>
    <row r="34" spans="1:21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105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7169790718.2299995</v>
      </c>
      <c r="K34" s="37">
        <f t="shared" si="0"/>
        <v>1.6830494643732394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6282669766.1499996</v>
      </c>
      <c r="Q34" s="45">
        <f t="shared" si="2"/>
        <v>1.4748051094248826</v>
      </c>
      <c r="R34" s="40">
        <f t="shared" si="4"/>
        <v>15</v>
      </c>
      <c r="S34" s="58">
        <f t="shared" si="5"/>
        <v>887120952.07999992</v>
      </c>
      <c r="T34" s="39">
        <f t="shared" si="3"/>
        <v>0.12373038306744367</v>
      </c>
    </row>
    <row r="35" spans="1:21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622530835.08999991</v>
      </c>
      <c r="K35" s="38">
        <f t="shared" si="0"/>
        <v>1.0295812693649475</v>
      </c>
      <c r="L35" s="29">
        <v>7</v>
      </c>
      <c r="M35" s="72">
        <v>150079903.78</v>
      </c>
      <c r="N35" s="67">
        <f t="shared" si="1"/>
        <v>0.24821173366881102</v>
      </c>
      <c r="O35" s="41">
        <v>34</v>
      </c>
      <c r="P35" s="54">
        <v>454564757.58000004</v>
      </c>
      <c r="Q35" s="67">
        <f t="shared" si="2"/>
        <v>0.75178823881089385</v>
      </c>
      <c r="R35" s="41">
        <f t="shared" si="4"/>
        <v>5</v>
      </c>
      <c r="S35" s="54">
        <f t="shared" si="5"/>
        <v>17886173.7299999</v>
      </c>
      <c r="T35" s="49">
        <f t="shared" si="3"/>
        <v>2.8731386016267093E-2</v>
      </c>
    </row>
    <row r="36" spans="1:21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3587797454.3899994</v>
      </c>
      <c r="K36" s="38">
        <f t="shared" ref="K36:K73" si="6">J36/F36</f>
        <v>3.9125381182006538</v>
      </c>
      <c r="L36" s="29">
        <v>35</v>
      </c>
      <c r="M36" s="72">
        <v>536602632.15999991</v>
      </c>
      <c r="N36" s="67">
        <f t="shared" ref="N36:N72" si="7">M36/F36</f>
        <v>0.58517189984732809</v>
      </c>
      <c r="O36" s="41">
        <v>205</v>
      </c>
      <c r="P36" s="54">
        <v>2890754790.4899993</v>
      </c>
      <c r="Q36" s="67">
        <f t="shared" ref="Q36:Q72" si="8">P36/F36</f>
        <v>3.1524043516793885</v>
      </c>
      <c r="R36" s="41">
        <f t="shared" si="4"/>
        <v>13</v>
      </c>
      <c r="S36" s="54">
        <f t="shared" si="5"/>
        <v>160440031.74000025</v>
      </c>
      <c r="T36" s="49">
        <f t="shared" ref="T36:T77" si="9">IF(J36=0,"",S36/J36)</f>
        <v>4.4718252292555466E-2</v>
      </c>
    </row>
    <row r="37" spans="1:21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170869322.5</v>
      </c>
      <c r="K37" s="38">
        <f t="shared" si="6"/>
        <v>0.62761918273645545</v>
      </c>
      <c r="L37" s="29">
        <v>3</v>
      </c>
      <c r="M37" s="72">
        <v>16608655.890000001</v>
      </c>
      <c r="N37" s="67">
        <f t="shared" si="7"/>
        <v>6.1005163966942152E-2</v>
      </c>
      <c r="O37" s="41">
        <v>21</v>
      </c>
      <c r="P37" s="54">
        <v>143460991.60999998</v>
      </c>
      <c r="Q37" s="67">
        <f t="shared" si="8"/>
        <v>0.52694579103764916</v>
      </c>
      <c r="R37" s="41">
        <f t="shared" si="4"/>
        <v>1</v>
      </c>
      <c r="S37" s="54">
        <f t="shared" si="5"/>
        <v>10799675.00000003</v>
      </c>
      <c r="T37" s="49">
        <f t="shared" si="9"/>
        <v>6.3204294615260906E-2</v>
      </c>
      <c r="U37" s="92"/>
    </row>
    <row r="38" spans="1:21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736910104.50999987</v>
      </c>
      <c r="K38" s="38">
        <f t="shared" si="6"/>
        <v>1.0134068999766443</v>
      </c>
      <c r="L38" s="25">
        <v>53</v>
      </c>
      <c r="M38" s="72">
        <v>364718033.06999999</v>
      </c>
      <c r="N38" s="67">
        <f t="shared" si="7"/>
        <v>0.50156426000538357</v>
      </c>
      <c r="O38" s="41">
        <v>54</v>
      </c>
      <c r="P38" s="54">
        <v>308826185.20999992</v>
      </c>
      <c r="Q38" s="67">
        <f t="shared" si="8"/>
        <v>0.42470117463429635</v>
      </c>
      <c r="R38" s="41">
        <f t="shared" si="4"/>
        <v>12</v>
      </c>
      <c r="S38" s="54">
        <f t="shared" si="5"/>
        <v>63365886.229999959</v>
      </c>
      <c r="T38" s="49">
        <f t="shared" si="9"/>
        <v>8.5988624449836251E-2</v>
      </c>
    </row>
    <row r="39" spans="1:21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2951809500.5499997</v>
      </c>
      <c r="K39" s="37">
        <f t="shared" si="6"/>
        <v>1.6580719878469408</v>
      </c>
      <c r="L39" s="24">
        <v>87</v>
      </c>
      <c r="M39" s="71">
        <v>1845561904.5099998</v>
      </c>
      <c r="N39" s="45">
        <f t="shared" si="7"/>
        <v>1.0366775007449867</v>
      </c>
      <c r="O39" s="40">
        <v>60</v>
      </c>
      <c r="P39" s="58">
        <v>1037082178.1400001</v>
      </c>
      <c r="Q39" s="45">
        <f t="shared" si="8"/>
        <v>0.58254332074912918</v>
      </c>
      <c r="R39" s="40">
        <f t="shared" si="4"/>
        <v>4</v>
      </c>
      <c r="S39" s="58">
        <f t="shared" si="5"/>
        <v>69165417.899999857</v>
      </c>
      <c r="T39" s="39">
        <f t="shared" si="9"/>
        <v>2.3431531705251481E-2</v>
      </c>
    </row>
    <row r="40" spans="1:21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599</v>
      </c>
      <c r="J40" s="71">
        <v>1189963103.4799993</v>
      </c>
      <c r="K40" s="37">
        <f t="shared" si="6"/>
        <v>0.33998945813714265</v>
      </c>
      <c r="L40" s="26">
        <v>123</v>
      </c>
      <c r="M40" s="71">
        <v>257688041.39000008</v>
      </c>
      <c r="N40" s="45">
        <f t="shared" si="7"/>
        <v>7.3625154682857158E-2</v>
      </c>
      <c r="O40" s="40">
        <v>399</v>
      </c>
      <c r="P40" s="58">
        <v>811754449.49999905</v>
      </c>
      <c r="Q40" s="45">
        <f t="shared" si="8"/>
        <v>0.23192984271428543</v>
      </c>
      <c r="R40" s="40">
        <f t="shared" si="4"/>
        <v>77</v>
      </c>
      <c r="S40" s="58">
        <f t="shared" si="5"/>
        <v>120520612.59000015</v>
      </c>
      <c r="T40" s="39">
        <f t="shared" si="9"/>
        <v>0.10128096597074519</v>
      </c>
    </row>
    <row r="41" spans="1:21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105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168502570.83000001</v>
      </c>
      <c r="Q41" s="67">
        <f t="shared" si="8"/>
        <v>0.74890032145689178</v>
      </c>
      <c r="R41" s="41">
        <f t="shared" si="4"/>
        <v>4</v>
      </c>
      <c r="S41" s="54">
        <f t="shared" si="5"/>
        <v>54475504.809999973</v>
      </c>
      <c r="T41" s="49">
        <f t="shared" si="9"/>
        <v>0.24430879427783359</v>
      </c>
    </row>
    <row r="42" spans="1:21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859559706.79999995</v>
      </c>
      <c r="K42" s="38">
        <f t="shared" si="6"/>
        <v>1.851025257863717</v>
      </c>
      <c r="L42" s="29">
        <v>2</v>
      </c>
      <c r="M42" s="72">
        <v>27986329.839999996</v>
      </c>
      <c r="N42" s="67">
        <f t="shared" si="7"/>
        <v>6.0267370607215431E-2</v>
      </c>
      <c r="O42" s="41">
        <v>62</v>
      </c>
      <c r="P42" s="54">
        <v>719953847.03999996</v>
      </c>
      <c r="Q42" s="67">
        <f t="shared" si="8"/>
        <v>1.5503899785256792</v>
      </c>
      <c r="R42" s="41">
        <f t="shared" si="4"/>
        <v>11</v>
      </c>
      <c r="S42" s="54">
        <f t="shared" si="5"/>
        <v>111619529.91999996</v>
      </c>
      <c r="T42" s="49">
        <f t="shared" si="9"/>
        <v>0.12985663361948549</v>
      </c>
    </row>
    <row r="43" spans="1:21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 t="s">
        <v>104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>
        <v>2</v>
      </c>
      <c r="M43" s="71">
        <v>27590911.380000003</v>
      </c>
      <c r="N43" s="45">
        <f t="shared" si="7"/>
        <v>3.2869801501072195E-2</v>
      </c>
      <c r="O43" s="40"/>
      <c r="P43" s="58"/>
      <c r="Q43" s="45">
        <f t="shared" si="8"/>
        <v>0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 t="s">
        <v>107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 t="s">
        <v>104</v>
      </c>
      <c r="F45" s="74">
        <v>3898000000</v>
      </c>
      <c r="G45" s="15">
        <v>42605</v>
      </c>
      <c r="H45" s="15">
        <v>44865</v>
      </c>
      <c r="I45" s="24">
        <v>2</v>
      </c>
      <c r="J45" s="71">
        <v>228247351.82999998</v>
      </c>
      <c r="K45" s="37">
        <f t="shared" si="6"/>
        <v>5.855499020779887E-2</v>
      </c>
      <c r="L45" s="24">
        <v>2</v>
      </c>
      <c r="M45" s="71">
        <v>228247351.82999998</v>
      </c>
      <c r="N45" s="45">
        <f t="shared" si="7"/>
        <v>5.855499020779887E-2</v>
      </c>
      <c r="O45" s="40"/>
      <c r="P45" s="58"/>
      <c r="Q45" s="45">
        <f t="shared" si="8"/>
        <v>0</v>
      </c>
      <c r="R45" s="40">
        <f t="shared" ref="R45" si="10">I45-L45-O45</f>
        <v>0</v>
      </c>
      <c r="S45" s="58">
        <f t="shared" ref="S45" si="11">J45-M45-P45</f>
        <v>0</v>
      </c>
      <c r="T45" s="39">
        <f t="shared" si="9"/>
        <v>0</v>
      </c>
    </row>
    <row r="46" spans="1:21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31</v>
      </c>
      <c r="M46" s="75">
        <v>109219332.21999997</v>
      </c>
      <c r="N46" s="67">
        <f t="shared" si="7"/>
        <v>2.1415555337254895</v>
      </c>
      <c r="O46" s="41">
        <v>7</v>
      </c>
      <c r="P46" s="54">
        <v>21993292.900000002</v>
      </c>
      <c r="Q46" s="67">
        <f t="shared" si="8"/>
        <v>0.43124103725490198</v>
      </c>
      <c r="R46" s="41">
        <f t="shared" ref="R46:R47" si="12">I46-L46-O46</f>
        <v>15</v>
      </c>
      <c r="S46" s="54">
        <f t="shared" ref="S46:S47" si="13">J46-M46-P46</f>
        <v>57786250.669999987</v>
      </c>
      <c r="T46" s="49">
        <f t="shared" si="9"/>
        <v>0.30574917669990442</v>
      </c>
    </row>
    <row r="47" spans="1:21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196</v>
      </c>
      <c r="M47" s="75">
        <v>683360035.90999985</v>
      </c>
      <c r="N47" s="67">
        <f t="shared" si="7"/>
        <v>3.8176538318994404</v>
      </c>
      <c r="O47" s="41"/>
      <c r="P47" s="54"/>
      <c r="Q47" s="67">
        <f t="shared" si="8"/>
        <v>0</v>
      </c>
      <c r="R47" s="41">
        <f t="shared" si="12"/>
        <v>22</v>
      </c>
      <c r="S47" s="54">
        <f t="shared" si="13"/>
        <v>70420404.939999938</v>
      </c>
      <c r="T47" s="49">
        <f t="shared" si="9"/>
        <v>9.3422966587711445E-2</v>
      </c>
    </row>
    <row r="48" spans="1:21" s="11" customFormat="1" ht="53.25" customHeight="1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 t="s">
        <v>107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131</v>
      </c>
      <c r="M49" s="72">
        <v>1656031368.3200004</v>
      </c>
      <c r="N49" s="67">
        <f t="shared" si="7"/>
        <v>3.0082313684287021</v>
      </c>
      <c r="O49" s="41">
        <v>48</v>
      </c>
      <c r="P49" s="54">
        <v>530861258.17000014</v>
      </c>
      <c r="Q49" s="67">
        <f t="shared" si="8"/>
        <v>0.96432562792007293</v>
      </c>
      <c r="R49" s="41">
        <f t="shared" ref="R49:R50" si="14">I49-L49-O49</f>
        <v>5</v>
      </c>
      <c r="S49" s="54">
        <f t="shared" ref="S49:S50" si="15">J49-M49-P49</f>
        <v>29047502.099998653</v>
      </c>
      <c r="T49" s="49">
        <f t="shared" si="9"/>
        <v>1.3108432725789191E-2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653</v>
      </c>
      <c r="M50" s="72">
        <v>7278719122.670001</v>
      </c>
      <c r="N50" s="67">
        <f t="shared" si="7"/>
        <v>5.6665777521759448</v>
      </c>
      <c r="O50" s="41">
        <v>2</v>
      </c>
      <c r="P50" s="54">
        <v>16862188.969999999</v>
      </c>
      <c r="Q50" s="67">
        <f t="shared" si="8"/>
        <v>1.3127433997664461E-2</v>
      </c>
      <c r="R50" s="41">
        <f t="shared" si="14"/>
        <v>6</v>
      </c>
      <c r="S50" s="54">
        <f t="shared" si="15"/>
        <v>70487988.359998971</v>
      </c>
      <c r="T50" s="49">
        <f t="shared" si="9"/>
        <v>9.5692811850139631E-3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 t="s">
        <v>107</v>
      </c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42943</v>
      </c>
      <c r="I52" s="25">
        <v>1</v>
      </c>
      <c r="J52" s="72">
        <v>7770400.3499999996</v>
      </c>
      <c r="K52" s="38">
        <f t="shared" si="6"/>
        <v>5.9772310384615382E-3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>
        <f t="shared" si="9"/>
        <v>0</v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 t="s">
        <v>104</v>
      </c>
      <c r="F53" s="23">
        <v>5912241050</v>
      </c>
      <c r="G53" s="15">
        <v>42628</v>
      </c>
      <c r="H53" s="15">
        <v>43098</v>
      </c>
      <c r="I53" s="26">
        <v>18</v>
      </c>
      <c r="J53" s="76">
        <v>898752330.82000005</v>
      </c>
      <c r="K53" s="37">
        <f t="shared" si="6"/>
        <v>0.15201550870798816</v>
      </c>
      <c r="L53" s="26">
        <v>15</v>
      </c>
      <c r="M53" s="76">
        <v>862926361.00999999</v>
      </c>
      <c r="N53" s="45">
        <f t="shared" si="7"/>
        <v>0.1459558826699057</v>
      </c>
      <c r="O53" s="40"/>
      <c r="P53" s="58"/>
      <c r="Q53" s="45">
        <f t="shared" si="8"/>
        <v>0</v>
      </c>
      <c r="R53" s="40">
        <f t="shared" ref="R53" si="16">I53-L53-O53</f>
        <v>3</v>
      </c>
      <c r="S53" s="58">
        <f t="shared" ref="S53" si="17">J53-M53-P53</f>
        <v>35825969.810000062</v>
      </c>
      <c r="T53" s="39">
        <f t="shared" si="9"/>
        <v>3.9861893629041613E-2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 t="s">
        <v>104</v>
      </c>
      <c r="F54" s="23">
        <v>2533000000</v>
      </c>
      <c r="G54" s="15">
        <v>42628</v>
      </c>
      <c r="H54" s="15">
        <v>43098</v>
      </c>
      <c r="I54" s="26">
        <v>7</v>
      </c>
      <c r="J54" s="76">
        <v>320333156.61000001</v>
      </c>
      <c r="K54" s="37">
        <f t="shared" si="6"/>
        <v>0.12646393865377023</v>
      </c>
      <c r="L54" s="26">
        <v>7</v>
      </c>
      <c r="M54" s="76">
        <v>320333156.61000001</v>
      </c>
      <c r="N54" s="45">
        <f t="shared" si="7"/>
        <v>0.12646393865377023</v>
      </c>
      <c r="O54" s="40"/>
      <c r="P54" s="58"/>
      <c r="Q54" s="45">
        <f t="shared" si="8"/>
        <v>0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104</v>
      </c>
      <c r="F55" s="51">
        <v>1551850104</v>
      </c>
      <c r="G55" s="31">
        <v>42674</v>
      </c>
      <c r="H55" s="31">
        <v>42822</v>
      </c>
      <c r="I55" s="29">
        <v>88</v>
      </c>
      <c r="J55" s="77">
        <v>5770372011.8499994</v>
      </c>
      <c r="K55" s="38">
        <f t="shared" si="6"/>
        <v>3.7183823340775439</v>
      </c>
      <c r="L55" s="29">
        <v>86</v>
      </c>
      <c r="M55" s="77">
        <v>5652924596.9399996</v>
      </c>
      <c r="N55" s="67">
        <f t="shared" si="7"/>
        <v>3.6427001437633693</v>
      </c>
      <c r="O55" s="41"/>
      <c r="P55" s="54"/>
      <c r="Q55" s="67">
        <f t="shared" si="8"/>
        <v>0</v>
      </c>
      <c r="R55" s="41">
        <f t="shared" ref="R55:R56" si="20">I55-L55-O55</f>
        <v>2</v>
      </c>
      <c r="S55" s="54">
        <f t="shared" ref="S55:S56" si="21">J55-M55-P55</f>
        <v>117447414.90999985</v>
      </c>
      <c r="T55" s="49">
        <f t="shared" si="9"/>
        <v>2.0353525677167882E-2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 t="s">
        <v>104</v>
      </c>
      <c r="F56" s="23">
        <v>1615000000</v>
      </c>
      <c r="G56" s="15">
        <v>42642</v>
      </c>
      <c r="H56" s="15">
        <v>44865</v>
      </c>
      <c r="I56" s="26">
        <v>27</v>
      </c>
      <c r="J56" s="76">
        <v>73909184.709999993</v>
      </c>
      <c r="K56" s="37">
        <f t="shared" si="6"/>
        <v>4.5764201058823527E-2</v>
      </c>
      <c r="L56" s="26">
        <v>27</v>
      </c>
      <c r="M56" s="76">
        <v>73909184.709999993</v>
      </c>
      <c r="N56" s="45">
        <f t="shared" si="7"/>
        <v>4.5764201058823527E-2</v>
      </c>
      <c r="O56" s="40"/>
      <c r="P56" s="58"/>
      <c r="Q56" s="45">
        <f t="shared" si="8"/>
        <v>0</v>
      </c>
      <c r="R56" s="40">
        <f t="shared" si="20"/>
        <v>0</v>
      </c>
      <c r="S56" s="58">
        <f t="shared" si="21"/>
        <v>0</v>
      </c>
      <c r="T56" s="39">
        <f t="shared" si="9"/>
        <v>0</v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2200222745.3499999</v>
      </c>
      <c r="K57" s="37">
        <f t="shared" si="6"/>
        <v>1.3969668224444445</v>
      </c>
      <c r="L57" s="24">
        <v>3</v>
      </c>
      <c r="M57" s="76">
        <v>315774253.95999998</v>
      </c>
      <c r="N57" s="45">
        <f t="shared" si="7"/>
        <v>0.20049158981587301</v>
      </c>
      <c r="O57" s="40">
        <v>7</v>
      </c>
      <c r="P57" s="58">
        <v>1331734718.76</v>
      </c>
      <c r="Q57" s="45">
        <f t="shared" si="8"/>
        <v>0.84554585318095232</v>
      </c>
      <c r="R57" s="40">
        <f t="shared" ref="R57:S58" si="22">I57-L57-O57</f>
        <v>1</v>
      </c>
      <c r="S57" s="58">
        <f t="shared" si="22"/>
        <v>552713772.62999988</v>
      </c>
      <c r="T57" s="39">
        <f t="shared" si="9"/>
        <v>0.25120809872460304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 t="s">
        <v>104</v>
      </c>
      <c r="F58" s="21">
        <v>427500000</v>
      </c>
      <c r="G58" s="15">
        <v>42662</v>
      </c>
      <c r="H58" s="15">
        <v>44865</v>
      </c>
      <c r="I58" s="24">
        <v>5</v>
      </c>
      <c r="J58" s="76">
        <v>21492928.219999999</v>
      </c>
      <c r="K58" s="37">
        <f t="shared" si="6"/>
        <v>5.0275855485380112E-2</v>
      </c>
      <c r="L58" s="24">
        <v>5</v>
      </c>
      <c r="M58" s="76">
        <v>21492928.219999999</v>
      </c>
      <c r="N58" s="45">
        <f t="shared" si="7"/>
        <v>5.0275855485380112E-2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104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314129372.19000006</v>
      </c>
      <c r="K59" s="38">
        <f t="shared" si="6"/>
        <v>2.0775752128968259</v>
      </c>
      <c r="L59" s="25">
        <v>39</v>
      </c>
      <c r="M59" s="77">
        <v>314129372.19000006</v>
      </c>
      <c r="N59" s="67">
        <f t="shared" si="7"/>
        <v>2.0775752128968259</v>
      </c>
      <c r="O59" s="41"/>
      <c r="P59" s="54"/>
      <c r="Q59" s="67">
        <f t="shared" si="8"/>
        <v>0</v>
      </c>
      <c r="R59" s="41">
        <f t="shared" ref="R59:R61" si="23">I59-L59-O59</f>
        <v>0</v>
      </c>
      <c r="S59" s="54">
        <f t="shared" ref="S59:S61" si="24">J59-M59-P59</f>
        <v>0</v>
      </c>
      <c r="T59" s="49">
        <f t="shared" si="9"/>
        <v>0</v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104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1304398452.3099995</v>
      </c>
      <c r="K60" s="38">
        <f t="shared" si="6"/>
        <v>3.6972745246882073</v>
      </c>
      <c r="L60" s="25">
        <v>147</v>
      </c>
      <c r="M60" s="77">
        <v>1304398452.3099995</v>
      </c>
      <c r="N60" s="67">
        <f t="shared" si="7"/>
        <v>3.6972745246882073</v>
      </c>
      <c r="O60" s="41"/>
      <c r="P60" s="54"/>
      <c r="Q60" s="67">
        <f t="shared" si="8"/>
        <v>0</v>
      </c>
      <c r="R60" s="41">
        <f t="shared" si="23"/>
        <v>0</v>
      </c>
      <c r="S60" s="54">
        <f t="shared" si="24"/>
        <v>0</v>
      </c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 t="s">
        <v>104</v>
      </c>
      <c r="F61" s="21">
        <v>535000000</v>
      </c>
      <c r="G61" s="15">
        <v>42684</v>
      </c>
      <c r="H61" s="15">
        <v>44865</v>
      </c>
      <c r="I61" s="24">
        <v>15</v>
      </c>
      <c r="J61" s="76">
        <v>382344216.44999993</v>
      </c>
      <c r="K61" s="37">
        <f t="shared" si="6"/>
        <v>0.71466208682242982</v>
      </c>
      <c r="L61" s="24">
        <v>15</v>
      </c>
      <c r="M61" s="76">
        <v>382344216.44999993</v>
      </c>
      <c r="N61" s="45">
        <f t="shared" si="7"/>
        <v>0.71466208682242982</v>
      </c>
      <c r="O61" s="40"/>
      <c r="P61" s="58"/>
      <c r="Q61" s="45">
        <f t="shared" si="8"/>
        <v>0</v>
      </c>
      <c r="R61" s="40">
        <f t="shared" si="23"/>
        <v>0</v>
      </c>
      <c r="S61" s="58">
        <f t="shared" si="24"/>
        <v>0</v>
      </c>
      <c r="T61" s="39">
        <f t="shared" si="9"/>
        <v>0</v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7" t="s">
        <v>104</v>
      </c>
      <c r="F62" s="21">
        <v>337393700</v>
      </c>
      <c r="G62" s="15">
        <v>42684</v>
      </c>
      <c r="H62" s="15">
        <v>44865</v>
      </c>
      <c r="I62" s="26">
        <v>2</v>
      </c>
      <c r="J62" s="76">
        <v>15076353.489999998</v>
      </c>
      <c r="K62" s="37">
        <f t="shared" si="6"/>
        <v>4.4684751048997058E-2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>
        <f t="shared" si="9"/>
        <v>0</v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7" t="s">
        <v>104</v>
      </c>
      <c r="F63" s="21">
        <v>1202620000</v>
      </c>
      <c r="G63" s="15">
        <v>42703</v>
      </c>
      <c r="H63" s="15">
        <v>44865</v>
      </c>
      <c r="I63" s="26">
        <v>8</v>
      </c>
      <c r="J63" s="76">
        <v>204703381.00999999</v>
      </c>
      <c r="K63" s="37">
        <f t="shared" si="6"/>
        <v>0.17021451581546956</v>
      </c>
      <c r="L63" s="26">
        <v>8</v>
      </c>
      <c r="M63" s="76">
        <v>204703381.00999999</v>
      </c>
      <c r="N63" s="45">
        <f t="shared" si="7"/>
        <v>0.17021451581546956</v>
      </c>
      <c r="O63" s="40"/>
      <c r="P63" s="58"/>
      <c r="Q63" s="45">
        <f t="shared" si="8"/>
        <v>0</v>
      </c>
      <c r="R63" s="40">
        <f t="shared" ref="R63" si="25">I63-L63-O63</f>
        <v>0</v>
      </c>
      <c r="S63" s="58">
        <f t="shared" ref="S63" si="26">J63-M63-P63</f>
        <v>0</v>
      </c>
      <c r="T63" s="39">
        <f t="shared" si="9"/>
        <v>0</v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7" t="s">
        <v>107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7" t="s">
        <v>104</v>
      </c>
      <c r="F65" s="21">
        <v>1900000000</v>
      </c>
      <c r="G65" s="15">
        <v>42703</v>
      </c>
      <c r="H65" s="15">
        <v>44865</v>
      </c>
      <c r="I65" s="26">
        <v>15</v>
      </c>
      <c r="J65" s="76">
        <v>21161818.510000002</v>
      </c>
      <c r="K65" s="37">
        <f t="shared" si="6"/>
        <v>1.1137799215789475E-2</v>
      </c>
      <c r="L65" s="26">
        <v>15</v>
      </c>
      <c r="M65" s="76">
        <v>21161818.510000002</v>
      </c>
      <c r="N65" s="45">
        <f t="shared" si="7"/>
        <v>1.1137799215789475E-2</v>
      </c>
      <c r="O65" s="40"/>
      <c r="P65" s="58"/>
      <c r="Q65" s="45">
        <f t="shared" si="8"/>
        <v>0</v>
      </c>
      <c r="R65" s="40">
        <f t="shared" ref="R65" si="27">I65-L65-O65</f>
        <v>0</v>
      </c>
      <c r="S65" s="58">
        <f t="shared" ref="S65" si="28">J65-M65-P65</f>
        <v>0</v>
      </c>
      <c r="T65" s="39">
        <f t="shared" si="9"/>
        <v>0</v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7" t="s">
        <v>107</v>
      </c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7" t="s">
        <v>107</v>
      </c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7" t="s">
        <v>104</v>
      </c>
      <c r="F68" s="21">
        <v>950000000</v>
      </c>
      <c r="G68" s="15">
        <v>42720</v>
      </c>
      <c r="H68" s="15">
        <v>44865</v>
      </c>
      <c r="I68" s="26">
        <v>4</v>
      </c>
      <c r="J68" s="76">
        <v>12305387.449999999</v>
      </c>
      <c r="K68" s="37">
        <f t="shared" si="6"/>
        <v>1.2953039421052632E-2</v>
      </c>
      <c r="L68" s="26">
        <v>4</v>
      </c>
      <c r="M68" s="76">
        <v>12305387.449999999</v>
      </c>
      <c r="N68" s="45">
        <f t="shared" si="7"/>
        <v>1.2953039421052632E-2</v>
      </c>
      <c r="O68" s="40"/>
      <c r="P68" s="58"/>
      <c r="Q68" s="45">
        <f t="shared" si="8"/>
        <v>0</v>
      </c>
      <c r="R68" s="40">
        <f t="shared" ref="R68" si="29">I68-L68-O68</f>
        <v>0</v>
      </c>
      <c r="S68" s="58">
        <f t="shared" ref="S68" si="30">J68-M68-P68</f>
        <v>0</v>
      </c>
      <c r="T68" s="39">
        <f t="shared" si="9"/>
        <v>0</v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7" t="s">
        <v>104</v>
      </c>
      <c r="F69" s="21">
        <v>3032947000</v>
      </c>
      <c r="G69" s="15">
        <v>42740</v>
      </c>
      <c r="H69" s="15">
        <v>44865</v>
      </c>
      <c r="I69" s="26">
        <v>21</v>
      </c>
      <c r="J69" s="76">
        <v>117143123.64000003</v>
      </c>
      <c r="K69" s="37">
        <f t="shared" si="6"/>
        <v>3.8623531383832302E-2</v>
      </c>
      <c r="L69" s="26">
        <v>21</v>
      </c>
      <c r="M69" s="76">
        <v>117143123.63999999</v>
      </c>
      <c r="N69" s="45">
        <f t="shared" si="7"/>
        <v>3.8623531383832288E-2</v>
      </c>
      <c r="O69" s="40"/>
      <c r="P69" s="58"/>
      <c r="Q69" s="45">
        <f t="shared" si="8"/>
        <v>0</v>
      </c>
      <c r="R69" s="40">
        <f t="shared" ref="R69" si="31">I69-L69-O69</f>
        <v>0</v>
      </c>
      <c r="S69" s="58">
        <f t="shared" ref="S69" si="32">J69-M69-P69</f>
        <v>4.4703483581542969E-8</v>
      </c>
      <c r="T69" s="39">
        <f t="shared" si="9"/>
        <v>3.8161423558180063E-16</v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7" t="s">
        <v>104</v>
      </c>
      <c r="F70" s="21">
        <v>669556300</v>
      </c>
      <c r="G70" s="15">
        <v>42740</v>
      </c>
      <c r="H70" s="15">
        <v>44865</v>
      </c>
      <c r="I70" s="26">
        <v>3</v>
      </c>
      <c r="J70" s="76">
        <v>63530666.870000005</v>
      </c>
      <c r="K70" s="37">
        <f t="shared" si="6"/>
        <v>9.4884727199191471E-2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>
        <f t="shared" si="9"/>
        <v>0</v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7" t="s">
        <v>104</v>
      </c>
      <c r="F71" s="21">
        <v>1900000000</v>
      </c>
      <c r="G71" s="15">
        <v>42769</v>
      </c>
      <c r="H71" s="15">
        <v>44865</v>
      </c>
      <c r="I71" s="26">
        <v>11</v>
      </c>
      <c r="J71" s="76">
        <v>21510467.07</v>
      </c>
      <c r="K71" s="37">
        <f t="shared" si="6"/>
        <v>1.1321298457894736E-2</v>
      </c>
      <c r="L71" s="26">
        <v>11</v>
      </c>
      <c r="M71" s="76">
        <v>21510467.07</v>
      </c>
      <c r="N71" s="45">
        <f t="shared" si="7"/>
        <v>1.1321298457894736E-2</v>
      </c>
      <c r="O71" s="40"/>
      <c r="P71" s="58"/>
      <c r="Q71" s="45">
        <f t="shared" si="8"/>
        <v>0</v>
      </c>
      <c r="R71" s="40">
        <f t="shared" ref="R71" si="33">I71-L71-O71</f>
        <v>0</v>
      </c>
      <c r="S71" s="58">
        <f t="shared" ref="S71" si="34">J71-M71-P71</f>
        <v>0</v>
      </c>
      <c r="T71" s="39">
        <f t="shared" si="9"/>
        <v>0</v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7" t="s">
        <v>104</v>
      </c>
      <c r="F72" s="21">
        <v>475000000</v>
      </c>
      <c r="G72" s="15">
        <v>42797</v>
      </c>
      <c r="H72" s="15">
        <v>44865</v>
      </c>
      <c r="I72" s="26">
        <v>1</v>
      </c>
      <c r="J72" s="76">
        <v>5682267.0199999996</v>
      </c>
      <c r="K72" s="37">
        <f t="shared" si="6"/>
        <v>1.1962667410526314E-2</v>
      </c>
      <c r="L72" s="26">
        <v>1</v>
      </c>
      <c r="M72" s="76">
        <v>5682267.0199999996</v>
      </c>
      <c r="N72" s="45">
        <f t="shared" si="7"/>
        <v>1.1962667410526314E-2</v>
      </c>
      <c r="O72" s="40"/>
      <c r="P72" s="58"/>
      <c r="Q72" s="45">
        <f t="shared" si="8"/>
        <v>0</v>
      </c>
      <c r="R72" s="40">
        <f t="shared" ref="R72" si="35">I72-L72-O72</f>
        <v>0</v>
      </c>
      <c r="S72" s="58">
        <f t="shared" ref="S72" si="36">J72-M72-P72</f>
        <v>0</v>
      </c>
      <c r="T72" s="39">
        <f t="shared" si="9"/>
        <v>0</v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7" t="s">
        <v>104</v>
      </c>
      <c r="F73" s="21">
        <v>10395692450</v>
      </c>
      <c r="G73" s="15">
        <v>42814</v>
      </c>
      <c r="H73" s="15">
        <v>43455</v>
      </c>
      <c r="I73" s="26">
        <v>7</v>
      </c>
      <c r="J73" s="76">
        <v>434096258.13999999</v>
      </c>
      <c r="K73" s="37">
        <f t="shared" si="6"/>
        <v>4.1757320181206398E-2</v>
      </c>
      <c r="L73" s="26">
        <v>7</v>
      </c>
      <c r="M73" s="76">
        <v>434096258.13999999</v>
      </c>
      <c r="N73" s="45">
        <f t="shared" ref="N73:N76" si="37">M73/F73</f>
        <v>4.1757320181206398E-2</v>
      </c>
      <c r="O73" s="40"/>
      <c r="P73" s="58"/>
      <c r="Q73" s="45">
        <f t="shared" ref="Q73:Q76" si="38">P73/F73</f>
        <v>0</v>
      </c>
      <c r="R73" s="40">
        <f t="shared" ref="R73" si="39">I73-L73-O73</f>
        <v>0</v>
      </c>
      <c r="S73" s="58">
        <f t="shared" ref="S73" si="40">J73-M73-P73</f>
        <v>0</v>
      </c>
      <c r="T73" s="39">
        <f t="shared" si="9"/>
        <v>0</v>
      </c>
    </row>
    <row r="74" spans="1:20" s="4" customFormat="1" ht="38.25" x14ac:dyDescent="0.25">
      <c r="A74" s="19">
        <v>71</v>
      </c>
      <c r="B74" s="6" t="s">
        <v>110</v>
      </c>
      <c r="C74" s="87" t="s">
        <v>101</v>
      </c>
      <c r="D74" s="5" t="s">
        <v>2</v>
      </c>
      <c r="E74" s="17" t="s">
        <v>107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41">J74/F74</f>
        <v>0</v>
      </c>
      <c r="L74" s="26"/>
      <c r="M74" s="76"/>
      <c r="N74" s="45">
        <f t="shared" si="37"/>
        <v>0</v>
      </c>
      <c r="O74" s="40"/>
      <c r="P74" s="58"/>
      <c r="Q74" s="45">
        <f t="shared" si="38"/>
        <v>0</v>
      </c>
      <c r="R74" s="40"/>
      <c r="S74" s="58"/>
      <c r="T74" s="39" t="str">
        <f t="shared" si="9"/>
        <v/>
      </c>
    </row>
    <row r="75" spans="1:20" s="4" customFormat="1" ht="12.75" x14ac:dyDescent="0.25">
      <c r="A75" s="19">
        <v>72</v>
      </c>
      <c r="B75" s="13" t="s">
        <v>111</v>
      </c>
      <c r="C75" s="87" t="s">
        <v>99</v>
      </c>
      <c r="D75" s="5" t="s">
        <v>6</v>
      </c>
      <c r="E75" s="17" t="s">
        <v>107</v>
      </c>
      <c r="F75" s="21">
        <v>250000000</v>
      </c>
      <c r="G75" s="15">
        <v>42849</v>
      </c>
      <c r="H75" s="15">
        <v>42985</v>
      </c>
      <c r="I75" s="26"/>
      <c r="J75" s="76">
        <v>0</v>
      </c>
      <c r="K75" s="37">
        <f t="shared" si="41"/>
        <v>0</v>
      </c>
      <c r="L75" s="26"/>
      <c r="M75" s="76"/>
      <c r="N75" s="45">
        <f t="shared" si="37"/>
        <v>0</v>
      </c>
      <c r="O75" s="40"/>
      <c r="P75" s="58"/>
      <c r="Q75" s="45">
        <f t="shared" si="38"/>
        <v>0</v>
      </c>
      <c r="R75" s="40"/>
      <c r="S75" s="58"/>
      <c r="T75" s="39" t="str">
        <f t="shared" si="9"/>
        <v/>
      </c>
    </row>
    <row r="76" spans="1:20" s="4" customFormat="1" ht="25.5" x14ac:dyDescent="0.25">
      <c r="A76" s="19">
        <v>73</v>
      </c>
      <c r="B76" s="13" t="s">
        <v>112</v>
      </c>
      <c r="C76" s="87" t="s">
        <v>99</v>
      </c>
      <c r="D76" s="5" t="s">
        <v>6</v>
      </c>
      <c r="E76" s="17" t="s">
        <v>107</v>
      </c>
      <c r="F76" s="21">
        <v>569500000</v>
      </c>
      <c r="G76" s="15">
        <v>42871</v>
      </c>
      <c r="H76" s="15">
        <v>43005</v>
      </c>
      <c r="I76" s="26"/>
      <c r="J76" s="76">
        <v>0</v>
      </c>
      <c r="K76" s="37">
        <f t="shared" si="41"/>
        <v>0</v>
      </c>
      <c r="L76" s="26"/>
      <c r="M76" s="76"/>
      <c r="N76" s="45">
        <f t="shared" si="37"/>
        <v>0</v>
      </c>
      <c r="O76" s="40"/>
      <c r="P76" s="58"/>
      <c r="Q76" s="45">
        <f t="shared" si="38"/>
        <v>0</v>
      </c>
      <c r="R76" s="40"/>
      <c r="S76" s="58"/>
      <c r="T76" s="39" t="str">
        <f t="shared" si="9"/>
        <v/>
      </c>
    </row>
    <row r="77" spans="1:20" s="4" customFormat="1" ht="38.25" x14ac:dyDescent="0.25">
      <c r="A77" s="19">
        <v>74</v>
      </c>
      <c r="B77" s="13" t="s">
        <v>113</v>
      </c>
      <c r="C77" s="87" t="s">
        <v>93</v>
      </c>
      <c r="D77" s="5" t="s">
        <v>6</v>
      </c>
      <c r="E77" s="17" t="s">
        <v>107</v>
      </c>
      <c r="F77" s="21">
        <v>140000000</v>
      </c>
      <c r="G77" s="15">
        <v>42874</v>
      </c>
      <c r="H77" s="15">
        <v>43055</v>
      </c>
      <c r="I77" s="26"/>
      <c r="J77" s="76">
        <v>0</v>
      </c>
      <c r="K77" s="37">
        <f t="shared" si="41"/>
        <v>0</v>
      </c>
      <c r="L77" s="26"/>
      <c r="M77" s="76"/>
      <c r="N77" s="45">
        <f t="shared" ref="N77" si="42">M77/F77</f>
        <v>0</v>
      </c>
      <c r="O77" s="40"/>
      <c r="P77" s="58"/>
      <c r="Q77" s="45">
        <f t="shared" ref="Q77" si="43">P77/F77</f>
        <v>0</v>
      </c>
      <c r="R77" s="40"/>
      <c r="S77" s="58"/>
      <c r="T77" s="39" t="str">
        <f t="shared" si="9"/>
        <v/>
      </c>
    </row>
    <row r="78" spans="1:20" s="11" customFormat="1" ht="12.75" x14ac:dyDescent="0.25">
      <c r="A78" s="100"/>
      <c r="B78" s="100"/>
      <c r="C78" s="100"/>
      <c r="D78" s="100"/>
      <c r="E78" s="100"/>
      <c r="F78" s="100"/>
      <c r="G78" s="100"/>
      <c r="H78" s="100"/>
      <c r="I78" s="27"/>
      <c r="J78" s="56"/>
      <c r="K78" s="35"/>
      <c r="L78" s="35"/>
      <c r="M78" s="35"/>
      <c r="N78" s="35"/>
      <c r="O78" s="42"/>
      <c r="P78" s="59"/>
      <c r="Q78" s="46"/>
      <c r="R78" s="27"/>
      <c r="S78" s="59"/>
      <c r="T78" s="59"/>
    </row>
    <row r="79" spans="1:20" s="11" customFormat="1" x14ac:dyDescent="0.25">
      <c r="A79" s="34"/>
      <c r="B79" t="s">
        <v>103</v>
      </c>
      <c r="C79" s="3"/>
      <c r="D79" s="1"/>
      <c r="E79" s="34"/>
      <c r="F79" s="2"/>
      <c r="G79" s="33"/>
      <c r="H79" s="33"/>
      <c r="I79" s="27"/>
      <c r="J79" s="56"/>
      <c r="K79" s="35"/>
      <c r="L79" s="35"/>
      <c r="M79" s="35"/>
      <c r="N79" s="35"/>
      <c r="O79" s="42"/>
      <c r="P79" s="59"/>
      <c r="Q79" s="46"/>
      <c r="R79" s="27"/>
      <c r="S79" s="59"/>
      <c r="T79" s="59"/>
    </row>
    <row r="80" spans="1:20" x14ac:dyDescent="0.25">
      <c r="B80" t="s">
        <v>104</v>
      </c>
      <c r="P80" s="59"/>
      <c r="Q80" s="46"/>
      <c r="R80" s="27"/>
      <c r="S80" s="59"/>
      <c r="T80" s="59"/>
    </row>
    <row r="81" spans="2:5" x14ac:dyDescent="0.25">
      <c r="B81" t="s">
        <v>105</v>
      </c>
    </row>
    <row r="82" spans="2:5" x14ac:dyDescent="0.25">
      <c r="B82" t="s">
        <v>106</v>
      </c>
    </row>
    <row r="83" spans="2:5" x14ac:dyDescent="0.25">
      <c r="B83"/>
    </row>
    <row r="84" spans="2:5" x14ac:dyDescent="0.25">
      <c r="B84"/>
    </row>
    <row r="85" spans="2:5" x14ac:dyDescent="0.25">
      <c r="B85"/>
    </row>
    <row r="86" spans="2:5" x14ac:dyDescent="0.25">
      <c r="B86"/>
    </row>
    <row r="88" spans="2:5" x14ac:dyDescent="0.25">
      <c r="B88" s="96"/>
      <c r="C88" s="96"/>
      <c r="D88" s="96"/>
      <c r="E88" s="96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8:E88"/>
    <mergeCell ref="A1:T1"/>
    <mergeCell ref="A78:H78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2017-05-18T15:37:12Z</dcterms:modified>
</cp:coreProperties>
</file>